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ntat\Downloads\"/>
    </mc:Choice>
  </mc:AlternateContent>
  <xr:revisionPtr revIDLastSave="0" documentId="13_ncr:1_{2A3E1610-4850-4423-9CF2-133A40EC3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สูตร" sheetId="2" r:id="rId1"/>
  </sheets>
  <definedNames>
    <definedName name="_xlnm.Print_Titles" localSheetId="0">ตารางสูตร!$3:$8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I26" i="2"/>
  <c r="N9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10" i="2"/>
  <c r="Q11" i="2"/>
  <c r="Q12" i="2"/>
  <c r="Q9" i="2"/>
  <c r="I27" i="2" l="1"/>
  <c r="N10" i="2"/>
  <c r="N11" i="2"/>
  <c r="N12" i="2"/>
  <c r="N13" i="2"/>
  <c r="M13" i="2" s="1"/>
  <c r="L13" i="2" s="1"/>
  <c r="O13" i="2" s="1"/>
  <c r="N14" i="2"/>
  <c r="N15" i="2"/>
  <c r="N16" i="2"/>
  <c r="N17" i="2"/>
  <c r="N18" i="2"/>
  <c r="N19" i="2"/>
  <c r="N20" i="2"/>
  <c r="N21" i="2"/>
  <c r="N22" i="2"/>
  <c r="N23" i="2"/>
  <c r="N24" i="2"/>
  <c r="N25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M21" i="2" l="1"/>
  <c r="L21" i="2" s="1"/>
  <c r="O21" i="2" s="1"/>
  <c r="M10" i="2"/>
  <c r="L10" i="2" s="1"/>
  <c r="O10" i="2" s="1"/>
  <c r="M17" i="2"/>
  <c r="L17" i="2" s="1"/>
  <c r="O17" i="2" s="1"/>
  <c r="M25" i="2"/>
  <c r="L25" i="2" s="1"/>
  <c r="O25" i="2" s="1"/>
  <c r="M18" i="2"/>
  <c r="L18" i="2" s="1"/>
  <c r="O18" i="2" s="1"/>
  <c r="M23" i="2"/>
  <c r="L23" i="2" s="1"/>
  <c r="O23" i="2" s="1"/>
  <c r="M15" i="2"/>
  <c r="L15" i="2" s="1"/>
  <c r="O15" i="2" s="1"/>
  <c r="M22" i="2"/>
  <c r="L22" i="2" s="1"/>
  <c r="O22" i="2" s="1"/>
  <c r="M24" i="2"/>
  <c r="L24" i="2" s="1"/>
  <c r="O24" i="2" s="1"/>
  <c r="M14" i="2"/>
  <c r="L14" i="2" s="1"/>
  <c r="O14" i="2" s="1"/>
  <c r="M12" i="2"/>
  <c r="L12" i="2" s="1"/>
  <c r="O12" i="2" s="1"/>
  <c r="M19" i="2"/>
  <c r="L19" i="2" s="1"/>
  <c r="O19" i="2" s="1"/>
  <c r="M11" i="2"/>
  <c r="L11" i="2" s="1"/>
  <c r="O11" i="2" s="1"/>
  <c r="M16" i="2"/>
  <c r="L16" i="2" s="1"/>
  <c r="O16" i="2" s="1"/>
  <c r="N26" i="2"/>
  <c r="N27" i="2" s="1"/>
  <c r="M20" i="2"/>
  <c r="L20" i="2" s="1"/>
  <c r="O20" i="2" s="1"/>
  <c r="J9" i="2" l="1"/>
  <c r="M9" i="2" s="1"/>
  <c r="L9" i="2" l="1"/>
  <c r="O9" i="2" s="1"/>
</calcChain>
</file>

<file path=xl/sharedStrings.xml><?xml version="1.0" encoding="utf-8"?>
<sst xmlns="http://schemas.openxmlformats.org/spreadsheetml/2006/main" count="71" uniqueCount="63">
  <si>
    <t>ลำดับ</t>
  </si>
  <si>
    <t>เลขบัตรประจำตัว</t>
  </si>
  <si>
    <t>ชื่อ / นามสกุล</t>
  </si>
  <si>
    <t>เลขที่</t>
  </si>
  <si>
    <t>ตำแหน่ง</t>
  </si>
  <si>
    <t>ระดับ</t>
  </si>
  <si>
    <t>ค่าตอบแทน</t>
  </si>
  <si>
    <t>ร้อยละ</t>
  </si>
  <si>
    <t>ค่าตอบแทนใหม่</t>
  </si>
  <si>
    <t>คะแนน</t>
  </si>
  <si>
    <t>ผลการ</t>
  </si>
  <si>
    <t>หมายเหตุ</t>
  </si>
  <si>
    <t>ที่</t>
  </si>
  <si>
    <t>ประชาชน</t>
  </si>
  <si>
    <t>ของการเลื่อน</t>
  </si>
  <si>
    <t>พิเศษ</t>
  </si>
  <si>
    <t xml:space="preserve"> (บาท)</t>
  </si>
  <si>
    <t>ประเมิน</t>
  </si>
  <si>
    <t>รวม</t>
  </si>
  <si>
    <t>แต่ละประเภท</t>
  </si>
  <si>
    <t>ค่าตอบแทนสูงสุด</t>
  </si>
  <si>
    <t>บัญชีรายละเอียดการเลื่อนค่าตอบแทนพนักงานมหาวิทยาลัย</t>
  </si>
  <si>
    <t>ณ วันที่ .......................................................</t>
  </si>
  <si>
    <t>หน่วยงาน ...............................................................</t>
  </si>
  <si>
    <t>1 1011 01111 11 1</t>
  </si>
  <si>
    <t>บุคลากร</t>
  </si>
  <si>
    <t>ปฏิบัติการ</t>
  </si>
  <si>
    <t>2 1011 01111 11 1</t>
  </si>
  <si>
    <t>อาจารย์</t>
  </si>
  <si>
    <t>3 1011 01111 11 1</t>
  </si>
  <si>
    <t>ผู้ช่วยศาสตราจารย์</t>
  </si>
  <si>
    <t>4 1011 01111 11 1</t>
  </si>
  <si>
    <t>นักวิชาการคอมพิวเตอร์</t>
  </si>
  <si>
    <t>ชำนาญการพิเศษ</t>
  </si>
  <si>
    <t>ณ 1 มี.ค. 68 (บาท)</t>
  </si>
  <si>
    <t>เอกสารหมายเลข 6</t>
  </si>
  <si>
    <t>ที่ได้เลื่อน (บาท)</t>
  </si>
  <si>
    <t>ลงชื่อ ...............................................................................</t>
  </si>
  <si>
    <t>(.........................................................................)</t>
  </si>
  <si>
    <t>คณบดี / ผู้อำนวยการ</t>
  </si>
  <si>
    <t>ผลรวมจำนวนเงินที่เลื่อน =</t>
  </si>
  <si>
    <t>จำนวนเงิน</t>
  </si>
  <si>
    <t>ตัวอย่างการคำนวณ</t>
  </si>
  <si>
    <t>วงเงินเลื่อน 1.915% =</t>
  </si>
  <si>
    <t>เงินคงเหลือ =</t>
  </si>
  <si>
    <r>
      <t>หมายเหตุ</t>
    </r>
    <r>
      <rPr>
        <sz val="14"/>
        <rFont val="TH SarabunPSK"/>
        <family val="2"/>
      </rPr>
      <t xml:space="preserve">      1.  ลำดับที่ </t>
    </r>
    <r>
      <rPr>
        <b/>
        <u/>
        <sz val="14"/>
        <color indexed="10"/>
        <rFont val="TH SarabunPSK"/>
        <family val="2"/>
      </rPr>
      <t>ให้เรียงตามเลขที่ตำแหน่งจากน้อยไปมาก</t>
    </r>
    <r>
      <rPr>
        <sz val="14"/>
        <rFont val="TH SarabunPSK"/>
        <family val="2"/>
      </rPr>
      <t xml:space="preserve"> </t>
    </r>
  </si>
  <si>
    <r>
      <t xml:space="preserve">                  2.  เงินคงเหลือ</t>
    </r>
    <r>
      <rPr>
        <b/>
        <u/>
        <sz val="14"/>
        <color indexed="10"/>
        <rFont val="TH SarabunPSK"/>
        <family val="2"/>
      </rPr>
      <t>ห้ามติดลบ</t>
    </r>
  </si>
  <si>
    <r>
      <t xml:space="preserve">                  3.  จำนวนเงินที่ได้เลื่อนถ้ามีเศษไม่ถึงสิบบาท</t>
    </r>
    <r>
      <rPr>
        <b/>
        <u/>
        <sz val="14"/>
        <color indexed="10"/>
        <rFont val="TH SarabunPSK"/>
        <family val="2"/>
      </rPr>
      <t xml:space="preserve">ให้ปัดเป็นสิบบาท </t>
    </r>
  </si>
  <si>
    <t>นาย</t>
  </si>
  <si>
    <t>นาง</t>
  </si>
  <si>
    <t>ใจดี</t>
  </si>
  <si>
    <t>ไม้</t>
  </si>
  <si>
    <t>สวย</t>
  </si>
  <si>
    <t>ทดสอบ</t>
  </si>
  <si>
    <t>ระบบ</t>
  </si>
  <si>
    <t>มาก</t>
  </si>
  <si>
    <t>ดีใจ</t>
  </si>
  <si>
    <t>5 1011 01111 11 1</t>
  </si>
  <si>
    <t>ธงชัย</t>
  </si>
  <si>
    <t>รักดี</t>
  </si>
  <si>
    <t>เจ้าหน้าที่บริหารงานทั่วไป</t>
  </si>
  <si>
    <t>ปฏิบัติงานไม่ครบ 4 เดือน</t>
  </si>
  <si>
    <t>ค่าตอบแทนรวม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</si>
</sst>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3"/>
      <name val="TH SarabunPSK"/>
      <family val="2"/>
    </font>
    <font>
      <sz val="10"/>
      <name val="Arial"/>
      <family val="2"/>
    </font>
    <font>
      <b/>
      <sz val="20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4"/>
      <name val="TH SarabunPSK"/>
      <family val="2"/>
    </font>
    <font>
      <b/>
      <sz val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u/>
      <sz val="14"/>
      <color indexed="10"/>
      <name val="TH SarabunPSK"/>
      <family val="2"/>
    </font>
    <font>
      <b/>
      <sz val="24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 shrinkToFit="1"/>
    </xf>
    <xf numFmtId="0" fontId="4" fillId="0" borderId="0" xfId="0" applyFont="1"/>
    <xf numFmtId="0" fontId="4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9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9" fillId="0" borderId="0" xfId="0" applyFont="1"/>
    <xf numFmtId="61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shrinkToFi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3" fontId="10" fillId="0" borderId="2" xfId="0" applyNumberFormat="1" applyFont="1" applyBorder="1" applyAlignment="1">
      <alignment horizontal="center" shrinkToFit="1"/>
    </xf>
    <xf numFmtId="3" fontId="10" fillId="0" borderId="2" xfId="8" applyNumberFormat="1" applyFont="1" applyBorder="1" applyAlignment="1">
      <alignment horizontal="center" shrinkToFit="1"/>
    </xf>
    <xf numFmtId="4" fontId="10" fillId="0" borderId="2" xfId="0" applyNumberFormat="1" applyFont="1" applyBorder="1" applyAlignment="1">
      <alignment horizontal="center" vertical="center" shrinkToFit="1"/>
    </xf>
    <xf numFmtId="4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shrinkToFit="1"/>
    </xf>
    <xf numFmtId="4" fontId="14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61" fontId="10" fillId="0" borderId="5" xfId="0" applyNumberFormat="1" applyFont="1" applyFill="1" applyBorder="1" applyAlignment="1">
      <alignment horizontal="center"/>
    </xf>
    <xf numFmtId="61" fontId="10" fillId="0" borderId="5" xfId="0" applyNumberFormat="1" applyFont="1" applyFill="1" applyBorder="1" applyAlignment="1">
      <alignment horizontal="left" shrinkToFit="1"/>
    </xf>
    <xf numFmtId="0" fontId="10" fillId="0" borderId="0" xfId="0" applyFont="1"/>
    <xf numFmtId="4" fontId="14" fillId="0" borderId="6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0" fontId="10" fillId="0" borderId="0" xfId="0" applyFont="1" applyAlignment="1">
      <alignment shrinkToFit="1"/>
    </xf>
    <xf numFmtId="3" fontId="10" fillId="0" borderId="2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justify" vertical="center" shrinkToFit="1"/>
    </xf>
    <xf numFmtId="0" fontId="10" fillId="0" borderId="0" xfId="0" applyFont="1" applyAlignment="1">
      <alignment horizontal="justify" vertical="center" shrinkToFit="1"/>
    </xf>
    <xf numFmtId="0" fontId="10" fillId="0" borderId="16" xfId="0" applyFont="1" applyBorder="1" applyAlignment="1">
      <alignment horizontal="justify" vertical="center" shrinkToFit="1"/>
    </xf>
    <xf numFmtId="0" fontId="10" fillId="0" borderId="2" xfId="0" applyFont="1" applyBorder="1" applyAlignment="1">
      <alignment horizontal="justify" vertical="center" shrinkToFi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7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right"/>
    </xf>
    <xf numFmtId="0" fontId="14" fillId="0" borderId="1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9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4" fontId="14" fillId="0" borderId="5" xfId="0" applyNumberFormat="1" applyFont="1" applyFill="1" applyBorder="1" applyAlignment="1">
      <alignment horizontal="center"/>
    </xf>
  </cellXfs>
  <cellStyles count="9">
    <cellStyle name="Comma" xfId="8" builtinId="3"/>
    <cellStyle name="Comm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Normal 4" xfId="6" xr:uid="{00000000-0005-0000-0000-000004000000}"/>
    <cellStyle name="Percent 2" xfId="5" xr:uid="{00000000-0005-0000-0000-000005000000}"/>
    <cellStyle name="Percent 3" xfId="7" xr:uid="{00000000-0005-0000-0000-000006000000}"/>
    <cellStyle name="เปอร์เซ็นต์ 2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Normal="100" workbookViewId="0">
      <selection activeCell="N12" sqref="N12"/>
    </sheetView>
  </sheetViews>
  <sheetFormatPr defaultRowHeight="17.25" x14ac:dyDescent="0.3"/>
  <cols>
    <col min="1" max="1" width="4.375" style="3" customWidth="1"/>
    <col min="2" max="2" width="10.5" style="3" customWidth="1"/>
    <col min="3" max="4" width="6.875" style="3" customWidth="1"/>
    <col min="5" max="5" width="8.25" style="3" customWidth="1"/>
    <col min="6" max="6" width="5.875" style="3" customWidth="1"/>
    <col min="7" max="7" width="18.25" style="3" customWidth="1"/>
    <col min="8" max="8" width="11.375" style="3" customWidth="1"/>
    <col min="9" max="9" width="12.625" style="3" customWidth="1"/>
    <col min="10" max="10" width="11.125" style="3" customWidth="1"/>
    <col min="11" max="11" width="7.5" style="3" customWidth="1"/>
    <col min="12" max="12" width="10.5" style="3" customWidth="1"/>
    <col min="13" max="13" width="7.875" style="3" customWidth="1"/>
    <col min="14" max="14" width="7.75" style="3" customWidth="1"/>
    <col min="15" max="15" width="9" style="3" customWidth="1"/>
    <col min="16" max="17" width="7.25" style="3" customWidth="1"/>
    <col min="18" max="18" width="17.75" style="5" customWidth="1"/>
    <col min="19" max="16384" width="9" style="3"/>
  </cols>
  <sheetData>
    <row r="1" spans="1:18" ht="30.75" x14ac:dyDescent="0.45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18.75" x14ac:dyDescent="0.3">
      <c r="P2" s="54" t="s">
        <v>35</v>
      </c>
      <c r="Q2" s="54"/>
      <c r="R2" s="54"/>
    </row>
    <row r="3" spans="1:18" ht="21" x14ac:dyDescent="0.35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21" x14ac:dyDescent="0.35">
      <c r="A4" s="51" t="s">
        <v>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21" x14ac:dyDescent="0.35">
      <c r="A5" s="51" t="s">
        <v>23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0.5" customHeight="1" x14ac:dyDescent="0.3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4"/>
    </row>
    <row r="7" spans="1:18" s="5" customFormat="1" ht="18.75" x14ac:dyDescent="0.3">
      <c r="A7" s="15" t="s">
        <v>0</v>
      </c>
      <c r="B7" s="15" t="s">
        <v>1</v>
      </c>
      <c r="C7" s="55" t="s">
        <v>2</v>
      </c>
      <c r="D7" s="56"/>
      <c r="E7" s="57"/>
      <c r="F7" s="15" t="s">
        <v>3</v>
      </c>
      <c r="G7" s="52" t="s">
        <v>4</v>
      </c>
      <c r="H7" s="52" t="s">
        <v>5</v>
      </c>
      <c r="I7" s="16" t="s">
        <v>6</v>
      </c>
      <c r="J7" s="16" t="s">
        <v>20</v>
      </c>
      <c r="K7" s="15" t="s">
        <v>7</v>
      </c>
      <c r="L7" s="15" t="s">
        <v>41</v>
      </c>
      <c r="M7" s="16" t="s">
        <v>6</v>
      </c>
      <c r="N7" s="52" t="s">
        <v>18</v>
      </c>
      <c r="O7" s="16" t="s">
        <v>8</v>
      </c>
      <c r="P7" s="16" t="s">
        <v>9</v>
      </c>
      <c r="Q7" s="16" t="s">
        <v>10</v>
      </c>
      <c r="R7" s="52" t="s">
        <v>11</v>
      </c>
    </row>
    <row r="8" spans="1:18" s="5" customFormat="1" ht="18.75" x14ac:dyDescent="0.3">
      <c r="A8" s="17" t="s">
        <v>12</v>
      </c>
      <c r="B8" s="17" t="s">
        <v>13</v>
      </c>
      <c r="C8" s="58"/>
      <c r="D8" s="59"/>
      <c r="E8" s="60"/>
      <c r="F8" s="17" t="s">
        <v>4</v>
      </c>
      <c r="G8" s="53"/>
      <c r="H8" s="53"/>
      <c r="I8" s="18" t="s">
        <v>34</v>
      </c>
      <c r="J8" s="18" t="s">
        <v>19</v>
      </c>
      <c r="K8" s="17" t="s">
        <v>14</v>
      </c>
      <c r="L8" s="17" t="s">
        <v>36</v>
      </c>
      <c r="M8" s="18" t="s">
        <v>15</v>
      </c>
      <c r="N8" s="53"/>
      <c r="O8" s="18" t="s">
        <v>16</v>
      </c>
      <c r="P8" s="18" t="s">
        <v>17</v>
      </c>
      <c r="Q8" s="18" t="s">
        <v>17</v>
      </c>
      <c r="R8" s="53"/>
    </row>
    <row r="9" spans="1:18" ht="18.75" x14ac:dyDescent="0.3">
      <c r="A9" s="19">
        <v>1</v>
      </c>
      <c r="B9" s="20" t="s">
        <v>24</v>
      </c>
      <c r="C9" s="42" t="s">
        <v>48</v>
      </c>
      <c r="D9" s="42" t="s">
        <v>50</v>
      </c>
      <c r="E9" s="42" t="s">
        <v>56</v>
      </c>
      <c r="F9" s="19">
        <v>21011</v>
      </c>
      <c r="G9" s="21" t="s">
        <v>25</v>
      </c>
      <c r="H9" s="20" t="s">
        <v>26</v>
      </c>
      <c r="I9" s="22">
        <v>38000</v>
      </c>
      <c r="J9" s="23">
        <f>IF(H9="ปฏิบัติงาน",29840,IF(H9="ปฏิบัติการ",38200,IF(H9="ชำนาญการ",61920,IF(H9="ชำนาญการพิเศษ",82920,IF(G9="อาจารย์",70200,IF(G9="ผู้ช่วยศาสตราจารย์",95800,IF(G9="รองศาสตราจารย์",113280,0)))))))</f>
        <v>38200</v>
      </c>
      <c r="K9" s="24">
        <v>2.2999999999999998</v>
      </c>
      <c r="L9" s="40">
        <f>N9-M9</f>
        <v>200</v>
      </c>
      <c r="M9" s="25">
        <f>IF(I9+N9&lt;=J9,0,(I9+N9)-J9)</f>
        <v>680</v>
      </c>
      <c r="N9" s="25">
        <f>ROUNDUP(I9*K9%,-1)</f>
        <v>880</v>
      </c>
      <c r="O9" s="26">
        <f>I9+L9</f>
        <v>38200</v>
      </c>
      <c r="P9" s="27">
        <v>92.5</v>
      </c>
      <c r="Q9" s="28" t="str">
        <f>IF(P9="","",IF(P9&lt;60,"ต้องปรับปรุง",IF(P9&lt;70,"พอใช้",IF(P9&lt;80,"ดี",IF(P9&lt;90,"ดีมาก","ดีเด่น")))))</f>
        <v>ดีเด่น</v>
      </c>
      <c r="R9" s="20"/>
    </row>
    <row r="10" spans="1:18" ht="18.75" x14ac:dyDescent="0.3">
      <c r="A10" s="19">
        <v>2</v>
      </c>
      <c r="B10" s="20" t="s">
        <v>27</v>
      </c>
      <c r="C10" s="42" t="s">
        <v>48</v>
      </c>
      <c r="D10" s="42" t="s">
        <v>51</v>
      </c>
      <c r="E10" s="42" t="s">
        <v>50</v>
      </c>
      <c r="F10" s="19">
        <v>23011</v>
      </c>
      <c r="G10" s="21" t="s">
        <v>32</v>
      </c>
      <c r="H10" s="20" t="s">
        <v>33</v>
      </c>
      <c r="I10" s="22">
        <v>60000</v>
      </c>
      <c r="J10" s="23">
        <f t="shared" ref="J10:J25" si="0">IF(H10="ปฏิบัติงาน",29840,IF(H10="ปฏิบัติการ",38200,IF(H10="ชำนาญการ",61920,IF(H10="ชำนาญการพิเศษ",82920,IF(G10="อาจารย์",70200,IF(G10="ผู้ช่วยศาสตราจารย์",95800,IF(G10="รองศาสตราจารย์",113280,0)))))))</f>
        <v>82920</v>
      </c>
      <c r="K10" s="24">
        <v>2.2000000000000002</v>
      </c>
      <c r="L10" s="40">
        <f t="shared" ref="L10:L25" si="1">N10-M10</f>
        <v>1320</v>
      </c>
      <c r="M10" s="25">
        <f t="shared" ref="M10:M25" si="2">IF(I10+N10&lt;=J10,0,(I10+N10)-J10)</f>
        <v>0</v>
      </c>
      <c r="N10" s="25">
        <f t="shared" ref="N10:N25" si="3">ROUNDUP(I10*K10%,-1)</f>
        <v>1320</v>
      </c>
      <c r="O10" s="26">
        <f t="shared" ref="O10:O25" si="4">I10+L10</f>
        <v>61320</v>
      </c>
      <c r="P10" s="27">
        <v>92.5</v>
      </c>
      <c r="Q10" s="28" t="str">
        <f t="shared" ref="Q10:Q25" si="5">IF(P10="","",IF(P10&lt;60,"ต้องปรับปรุง",IF(P10&lt;70,"พอใช้",IF(P10&lt;80,"ดี",IF(P10&lt;90,"ดีมาก","ดีเด่น")))))</f>
        <v>ดีเด่น</v>
      </c>
      <c r="R10" s="20"/>
    </row>
    <row r="11" spans="1:18" ht="18.75" x14ac:dyDescent="0.3">
      <c r="A11" s="19">
        <v>3</v>
      </c>
      <c r="B11" s="20" t="s">
        <v>29</v>
      </c>
      <c r="C11" s="42" t="s">
        <v>49</v>
      </c>
      <c r="D11" s="42" t="s">
        <v>52</v>
      </c>
      <c r="E11" s="42" t="s">
        <v>55</v>
      </c>
      <c r="F11" s="19">
        <v>21325</v>
      </c>
      <c r="G11" s="21" t="s">
        <v>28</v>
      </c>
      <c r="H11" s="20"/>
      <c r="I11" s="22">
        <v>40000</v>
      </c>
      <c r="J11" s="23">
        <f t="shared" si="0"/>
        <v>70200</v>
      </c>
      <c r="K11" s="29">
        <v>2.1</v>
      </c>
      <c r="L11" s="40">
        <f t="shared" si="1"/>
        <v>840</v>
      </c>
      <c r="M11" s="25">
        <f t="shared" si="2"/>
        <v>0</v>
      </c>
      <c r="N11" s="25">
        <f t="shared" si="3"/>
        <v>840</v>
      </c>
      <c r="O11" s="26">
        <f t="shared" si="4"/>
        <v>40840</v>
      </c>
      <c r="P11" s="27">
        <v>87</v>
      </c>
      <c r="Q11" s="28" t="str">
        <f t="shared" si="5"/>
        <v>ดีมาก</v>
      </c>
      <c r="R11" s="20"/>
    </row>
    <row r="12" spans="1:18" ht="18.75" x14ac:dyDescent="0.3">
      <c r="A12" s="19">
        <v>4</v>
      </c>
      <c r="B12" s="20" t="s">
        <v>31</v>
      </c>
      <c r="C12" s="42" t="s">
        <v>48</v>
      </c>
      <c r="D12" s="42" t="s">
        <v>53</v>
      </c>
      <c r="E12" s="42" t="s">
        <v>54</v>
      </c>
      <c r="F12" s="19">
        <v>22000</v>
      </c>
      <c r="G12" s="21" t="s">
        <v>30</v>
      </c>
      <c r="H12" s="20"/>
      <c r="I12" s="22">
        <v>61000</v>
      </c>
      <c r="J12" s="23">
        <f t="shared" si="0"/>
        <v>95800</v>
      </c>
      <c r="K12" s="29">
        <v>1.91</v>
      </c>
      <c r="L12" s="40">
        <f t="shared" si="1"/>
        <v>1170</v>
      </c>
      <c r="M12" s="25">
        <f t="shared" si="2"/>
        <v>0</v>
      </c>
      <c r="N12" s="25">
        <f t="shared" si="3"/>
        <v>1170</v>
      </c>
      <c r="O12" s="26">
        <f t="shared" si="4"/>
        <v>62170</v>
      </c>
      <c r="P12" s="27">
        <v>92.5</v>
      </c>
      <c r="Q12" s="28" t="str">
        <f t="shared" si="5"/>
        <v>ดีเด่น</v>
      </c>
      <c r="R12" s="20"/>
    </row>
    <row r="13" spans="1:18" ht="18.75" x14ac:dyDescent="0.3">
      <c r="A13" s="19">
        <v>5</v>
      </c>
      <c r="B13" s="20" t="s">
        <v>57</v>
      </c>
      <c r="C13" s="43" t="s">
        <v>48</v>
      </c>
      <c r="D13" s="44" t="s">
        <v>58</v>
      </c>
      <c r="E13" s="45" t="s">
        <v>59</v>
      </c>
      <c r="F13" s="19">
        <v>22200</v>
      </c>
      <c r="G13" s="46" t="s">
        <v>60</v>
      </c>
      <c r="H13" s="20" t="s">
        <v>26</v>
      </c>
      <c r="I13" s="22">
        <v>21300</v>
      </c>
      <c r="J13" s="23">
        <f t="shared" ref="J13" si="6">IF(H13="ปฏิบัติงาน",29840,IF(H13="ปฏิบัติการ",38200,IF(H13="ชำนาญการ",61920,IF(H13="ชำนาญการพิเศษ",82920,IF(G13="อาจารย์",70200,IF(G13="ผู้ช่วยศาสตราจารย์",95800,IF(G13="รองศาสตราจารย์",113280,0)))))))</f>
        <v>38200</v>
      </c>
      <c r="K13" s="29">
        <v>0</v>
      </c>
      <c r="L13" s="40">
        <f t="shared" si="1"/>
        <v>0</v>
      </c>
      <c r="M13" s="25">
        <f t="shared" si="2"/>
        <v>0</v>
      </c>
      <c r="N13" s="25">
        <f t="shared" si="3"/>
        <v>0</v>
      </c>
      <c r="O13" s="26">
        <f t="shared" si="4"/>
        <v>21300</v>
      </c>
      <c r="P13" s="27">
        <v>80</v>
      </c>
      <c r="Q13" s="28" t="str">
        <f t="shared" si="5"/>
        <v>ดีมาก</v>
      </c>
      <c r="R13" s="20" t="s">
        <v>61</v>
      </c>
    </row>
    <row r="14" spans="1:18" ht="18.75" x14ac:dyDescent="0.3">
      <c r="A14" s="19"/>
      <c r="B14" s="20"/>
      <c r="C14" s="41"/>
      <c r="D14" s="41"/>
      <c r="E14" s="41"/>
      <c r="F14" s="19"/>
      <c r="G14" s="21"/>
      <c r="H14" s="20"/>
      <c r="I14" s="22"/>
      <c r="J14" s="23">
        <f t="shared" si="0"/>
        <v>0</v>
      </c>
      <c r="K14" s="29"/>
      <c r="L14" s="40">
        <f t="shared" si="1"/>
        <v>0</v>
      </c>
      <c r="M14" s="25">
        <f t="shared" si="2"/>
        <v>0</v>
      </c>
      <c r="N14" s="25">
        <f t="shared" si="3"/>
        <v>0</v>
      </c>
      <c r="O14" s="26">
        <f t="shared" si="4"/>
        <v>0</v>
      </c>
      <c r="P14" s="27"/>
      <c r="Q14" s="28" t="str">
        <f t="shared" si="5"/>
        <v/>
      </c>
      <c r="R14" s="20"/>
    </row>
    <row r="15" spans="1:18" ht="18.75" x14ac:dyDescent="0.3">
      <c r="A15" s="19"/>
      <c r="B15" s="20"/>
      <c r="C15" s="41"/>
      <c r="D15" s="41"/>
      <c r="E15" s="41"/>
      <c r="F15" s="19"/>
      <c r="G15" s="20"/>
      <c r="H15" s="20"/>
      <c r="I15" s="22"/>
      <c r="J15" s="23">
        <f t="shared" si="0"/>
        <v>0</v>
      </c>
      <c r="K15" s="29"/>
      <c r="L15" s="40">
        <f t="shared" si="1"/>
        <v>0</v>
      </c>
      <c r="M15" s="25">
        <f t="shared" si="2"/>
        <v>0</v>
      </c>
      <c r="N15" s="25">
        <f t="shared" si="3"/>
        <v>0</v>
      </c>
      <c r="O15" s="26">
        <f t="shared" si="4"/>
        <v>0</v>
      </c>
      <c r="P15" s="27"/>
      <c r="Q15" s="28" t="str">
        <f t="shared" si="5"/>
        <v/>
      </c>
      <c r="R15" s="20"/>
    </row>
    <row r="16" spans="1:18" ht="18.75" x14ac:dyDescent="0.3">
      <c r="A16" s="19"/>
      <c r="B16" s="20"/>
      <c r="C16" s="41"/>
      <c r="D16" s="41"/>
      <c r="E16" s="41"/>
      <c r="F16" s="19"/>
      <c r="G16" s="20"/>
      <c r="H16" s="20"/>
      <c r="I16" s="22"/>
      <c r="J16" s="23">
        <f t="shared" si="0"/>
        <v>0</v>
      </c>
      <c r="K16" s="29"/>
      <c r="L16" s="40">
        <f t="shared" si="1"/>
        <v>0</v>
      </c>
      <c r="M16" s="25">
        <f t="shared" si="2"/>
        <v>0</v>
      </c>
      <c r="N16" s="25">
        <f t="shared" si="3"/>
        <v>0</v>
      </c>
      <c r="O16" s="26">
        <f t="shared" si="4"/>
        <v>0</v>
      </c>
      <c r="P16" s="27"/>
      <c r="Q16" s="28" t="str">
        <f t="shared" si="5"/>
        <v/>
      </c>
      <c r="R16" s="20"/>
    </row>
    <row r="17" spans="1:18" ht="18.75" x14ac:dyDescent="0.3">
      <c r="A17" s="19"/>
      <c r="B17" s="20"/>
      <c r="C17" s="41"/>
      <c r="D17" s="41"/>
      <c r="E17" s="41"/>
      <c r="F17" s="19"/>
      <c r="G17" s="20"/>
      <c r="H17" s="20"/>
      <c r="I17" s="22"/>
      <c r="J17" s="23">
        <f t="shared" si="0"/>
        <v>0</v>
      </c>
      <c r="K17" s="29"/>
      <c r="L17" s="40">
        <f t="shared" si="1"/>
        <v>0</v>
      </c>
      <c r="M17" s="25">
        <f t="shared" si="2"/>
        <v>0</v>
      </c>
      <c r="N17" s="25">
        <f t="shared" si="3"/>
        <v>0</v>
      </c>
      <c r="O17" s="26">
        <f t="shared" si="4"/>
        <v>0</v>
      </c>
      <c r="P17" s="28"/>
      <c r="Q17" s="28" t="str">
        <f t="shared" si="5"/>
        <v/>
      </c>
      <c r="R17" s="20"/>
    </row>
    <row r="18" spans="1:18" ht="18.75" x14ac:dyDescent="0.3">
      <c r="A18" s="19"/>
      <c r="B18" s="20"/>
      <c r="C18" s="41"/>
      <c r="D18" s="41"/>
      <c r="E18" s="41"/>
      <c r="F18" s="19"/>
      <c r="G18" s="20"/>
      <c r="H18" s="20"/>
      <c r="I18" s="22"/>
      <c r="J18" s="23">
        <f t="shared" si="0"/>
        <v>0</v>
      </c>
      <c r="K18" s="29"/>
      <c r="L18" s="40">
        <f t="shared" si="1"/>
        <v>0</v>
      </c>
      <c r="M18" s="25">
        <f t="shared" si="2"/>
        <v>0</v>
      </c>
      <c r="N18" s="25">
        <f t="shared" si="3"/>
        <v>0</v>
      </c>
      <c r="O18" s="26">
        <f t="shared" si="4"/>
        <v>0</v>
      </c>
      <c r="P18" s="28"/>
      <c r="Q18" s="28" t="str">
        <f t="shared" si="5"/>
        <v/>
      </c>
      <c r="R18" s="20"/>
    </row>
    <row r="19" spans="1:18" ht="18.75" x14ac:dyDescent="0.3">
      <c r="A19" s="19"/>
      <c r="B19" s="20"/>
      <c r="C19" s="41"/>
      <c r="D19" s="41"/>
      <c r="E19" s="41"/>
      <c r="F19" s="19"/>
      <c r="G19" s="20"/>
      <c r="H19" s="20"/>
      <c r="I19" s="22"/>
      <c r="J19" s="23">
        <f t="shared" si="0"/>
        <v>0</v>
      </c>
      <c r="K19" s="29"/>
      <c r="L19" s="40">
        <f t="shared" si="1"/>
        <v>0</v>
      </c>
      <c r="M19" s="25">
        <f t="shared" si="2"/>
        <v>0</v>
      </c>
      <c r="N19" s="25">
        <f t="shared" si="3"/>
        <v>0</v>
      </c>
      <c r="O19" s="26">
        <f t="shared" si="4"/>
        <v>0</v>
      </c>
      <c r="P19" s="28"/>
      <c r="Q19" s="28" t="str">
        <f t="shared" si="5"/>
        <v/>
      </c>
      <c r="R19" s="20"/>
    </row>
    <row r="20" spans="1:18" ht="18.75" x14ac:dyDescent="0.3">
      <c r="A20" s="19"/>
      <c r="B20" s="20"/>
      <c r="C20" s="41"/>
      <c r="D20" s="41"/>
      <c r="E20" s="41"/>
      <c r="F20" s="19"/>
      <c r="G20" s="20"/>
      <c r="H20" s="20"/>
      <c r="I20" s="22"/>
      <c r="J20" s="23">
        <f t="shared" si="0"/>
        <v>0</v>
      </c>
      <c r="K20" s="29"/>
      <c r="L20" s="40">
        <f t="shared" si="1"/>
        <v>0</v>
      </c>
      <c r="M20" s="25">
        <f t="shared" si="2"/>
        <v>0</v>
      </c>
      <c r="N20" s="25">
        <f t="shared" si="3"/>
        <v>0</v>
      </c>
      <c r="O20" s="26">
        <f t="shared" si="4"/>
        <v>0</v>
      </c>
      <c r="P20" s="28"/>
      <c r="Q20" s="28" t="str">
        <f t="shared" si="5"/>
        <v/>
      </c>
      <c r="R20" s="20"/>
    </row>
    <row r="21" spans="1:18" ht="18.75" x14ac:dyDescent="0.3">
      <c r="A21" s="19"/>
      <c r="B21" s="20"/>
      <c r="C21" s="41"/>
      <c r="D21" s="41"/>
      <c r="E21" s="41"/>
      <c r="F21" s="19"/>
      <c r="G21" s="20"/>
      <c r="H21" s="20"/>
      <c r="I21" s="22"/>
      <c r="J21" s="23">
        <f t="shared" si="0"/>
        <v>0</v>
      </c>
      <c r="K21" s="20"/>
      <c r="L21" s="40">
        <f t="shared" si="1"/>
        <v>0</v>
      </c>
      <c r="M21" s="25">
        <f t="shared" si="2"/>
        <v>0</v>
      </c>
      <c r="N21" s="25">
        <f t="shared" si="3"/>
        <v>0</v>
      </c>
      <c r="O21" s="26">
        <f t="shared" si="4"/>
        <v>0</v>
      </c>
      <c r="P21" s="28"/>
      <c r="Q21" s="28" t="str">
        <f t="shared" si="5"/>
        <v/>
      </c>
      <c r="R21" s="20"/>
    </row>
    <row r="22" spans="1:18" ht="18.75" x14ac:dyDescent="0.3">
      <c r="A22" s="19"/>
      <c r="B22" s="20"/>
      <c r="C22" s="41"/>
      <c r="D22" s="41"/>
      <c r="E22" s="41"/>
      <c r="F22" s="19"/>
      <c r="G22" s="20"/>
      <c r="H22" s="20"/>
      <c r="I22" s="30"/>
      <c r="J22" s="23">
        <f t="shared" si="0"/>
        <v>0</v>
      </c>
      <c r="K22" s="20"/>
      <c r="L22" s="40">
        <f t="shared" si="1"/>
        <v>0</v>
      </c>
      <c r="M22" s="25">
        <f t="shared" si="2"/>
        <v>0</v>
      </c>
      <c r="N22" s="25">
        <f t="shared" si="3"/>
        <v>0</v>
      </c>
      <c r="O22" s="26">
        <f t="shared" si="4"/>
        <v>0</v>
      </c>
      <c r="P22" s="28"/>
      <c r="Q22" s="28" t="str">
        <f t="shared" si="5"/>
        <v/>
      </c>
      <c r="R22" s="20"/>
    </row>
    <row r="23" spans="1:18" ht="18.75" x14ac:dyDescent="0.3">
      <c r="A23" s="19"/>
      <c r="B23" s="20"/>
      <c r="C23" s="41"/>
      <c r="D23" s="41"/>
      <c r="E23" s="41"/>
      <c r="F23" s="19"/>
      <c r="G23" s="20"/>
      <c r="H23" s="20"/>
      <c r="I23" s="30"/>
      <c r="J23" s="23">
        <f t="shared" si="0"/>
        <v>0</v>
      </c>
      <c r="K23" s="20"/>
      <c r="L23" s="40">
        <f t="shared" si="1"/>
        <v>0</v>
      </c>
      <c r="M23" s="25">
        <f t="shared" si="2"/>
        <v>0</v>
      </c>
      <c r="N23" s="25">
        <f t="shared" si="3"/>
        <v>0</v>
      </c>
      <c r="O23" s="26">
        <f t="shared" si="4"/>
        <v>0</v>
      </c>
      <c r="P23" s="28"/>
      <c r="Q23" s="28" t="str">
        <f t="shared" si="5"/>
        <v/>
      </c>
      <c r="R23" s="20"/>
    </row>
    <row r="24" spans="1:18" ht="18.75" x14ac:dyDescent="0.3">
      <c r="A24" s="19"/>
      <c r="B24" s="20"/>
      <c r="C24" s="41"/>
      <c r="D24" s="41"/>
      <c r="E24" s="41"/>
      <c r="F24" s="19"/>
      <c r="G24" s="20"/>
      <c r="H24" s="20"/>
      <c r="I24" s="30"/>
      <c r="J24" s="23">
        <f t="shared" si="0"/>
        <v>0</v>
      </c>
      <c r="K24" s="20"/>
      <c r="L24" s="40">
        <f t="shared" si="1"/>
        <v>0</v>
      </c>
      <c r="M24" s="25">
        <f t="shared" si="2"/>
        <v>0</v>
      </c>
      <c r="N24" s="25">
        <f t="shared" si="3"/>
        <v>0</v>
      </c>
      <c r="O24" s="26">
        <f t="shared" si="4"/>
        <v>0</v>
      </c>
      <c r="P24" s="28"/>
      <c r="Q24" s="28" t="str">
        <f t="shared" si="5"/>
        <v/>
      </c>
      <c r="R24" s="20"/>
    </row>
    <row r="25" spans="1:18" ht="18.75" x14ac:dyDescent="0.3">
      <c r="A25" s="19"/>
      <c r="B25" s="20"/>
      <c r="C25" s="41"/>
      <c r="D25" s="41"/>
      <c r="E25" s="41"/>
      <c r="F25" s="19"/>
      <c r="G25" s="20"/>
      <c r="H25" s="20"/>
      <c r="I25" s="30"/>
      <c r="J25" s="23">
        <f t="shared" si="0"/>
        <v>0</v>
      </c>
      <c r="K25" s="20"/>
      <c r="L25" s="40">
        <f t="shared" si="1"/>
        <v>0</v>
      </c>
      <c r="M25" s="25">
        <f t="shared" si="2"/>
        <v>0</v>
      </c>
      <c r="N25" s="25">
        <f t="shared" si="3"/>
        <v>0</v>
      </c>
      <c r="O25" s="26">
        <f t="shared" si="4"/>
        <v>0</v>
      </c>
      <c r="P25" s="28"/>
      <c r="Q25" s="28" t="str">
        <f t="shared" si="5"/>
        <v/>
      </c>
      <c r="R25" s="20"/>
    </row>
    <row r="26" spans="1:18" ht="18.75" x14ac:dyDescent="0.3">
      <c r="A26" s="64" t="s">
        <v>62</v>
      </c>
      <c r="B26" s="65"/>
      <c r="C26" s="65"/>
      <c r="D26" s="65"/>
      <c r="E26" s="65"/>
      <c r="F26" s="65"/>
      <c r="G26" s="65"/>
      <c r="H26" s="66"/>
      <c r="I26" s="67">
        <f>SUM(I9:I25)</f>
        <v>220300</v>
      </c>
      <c r="J26" s="61" t="s">
        <v>40</v>
      </c>
      <c r="K26" s="62"/>
      <c r="L26" s="62"/>
      <c r="M26" s="63"/>
      <c r="N26" s="31">
        <f>SUM(N9:N25)</f>
        <v>4210</v>
      </c>
      <c r="O26" s="32"/>
      <c r="P26" s="33"/>
      <c r="Q26" s="34"/>
      <c r="R26" s="35"/>
    </row>
    <row r="27" spans="1:18" ht="19.5" thickBot="1" x14ac:dyDescent="0.35">
      <c r="A27" s="36"/>
      <c r="B27" s="36"/>
      <c r="C27" s="36"/>
      <c r="D27" s="36"/>
      <c r="E27" s="36"/>
      <c r="F27" s="36"/>
      <c r="G27" s="49" t="s">
        <v>43</v>
      </c>
      <c r="H27" s="50"/>
      <c r="I27" s="37">
        <f>SUM(I26*1.915%)</f>
        <v>4218.7449999999999</v>
      </c>
      <c r="J27" s="36"/>
      <c r="K27" s="36"/>
      <c r="L27" s="49" t="s">
        <v>44</v>
      </c>
      <c r="M27" s="50"/>
      <c r="N27" s="38">
        <f>I27-N26</f>
        <v>8.7449999999998909</v>
      </c>
      <c r="O27" s="36"/>
      <c r="P27" s="36"/>
      <c r="Q27" s="36"/>
      <c r="R27" s="39"/>
    </row>
    <row r="28" spans="1:18" ht="18" thickTop="1" x14ac:dyDescent="0.3"/>
    <row r="32" spans="1:18" s="8" customFormat="1" ht="18" customHeight="1" x14ac:dyDescent="0.3">
      <c r="A32" s="6"/>
      <c r="B32" s="6"/>
      <c r="C32" s="6"/>
      <c r="D32" s="6"/>
      <c r="E32" s="7"/>
      <c r="F32" s="7" t="s">
        <v>45</v>
      </c>
      <c r="J32" s="9"/>
      <c r="K32" s="9"/>
      <c r="L32" s="10"/>
      <c r="M32" s="11" t="s">
        <v>37</v>
      </c>
      <c r="N32" s="12"/>
      <c r="O32" s="12"/>
    </row>
    <row r="33" spans="1:13" s="8" customFormat="1" ht="18" customHeight="1" x14ac:dyDescent="0.3">
      <c r="A33" s="12"/>
      <c r="B33" s="12"/>
      <c r="C33" s="12"/>
      <c r="D33" s="12"/>
      <c r="E33" s="13"/>
      <c r="F33" s="13" t="s">
        <v>46</v>
      </c>
      <c r="I33" s="14"/>
      <c r="J33" s="14"/>
      <c r="K33" s="14"/>
      <c r="L33" s="14"/>
      <c r="M33" s="11" t="s">
        <v>38</v>
      </c>
    </row>
    <row r="34" spans="1:13" s="8" customFormat="1" ht="18" customHeight="1" x14ac:dyDescent="0.3">
      <c r="E34" s="13"/>
      <c r="F34" s="13" t="s">
        <v>47</v>
      </c>
      <c r="M34" s="11" t="s">
        <v>39</v>
      </c>
    </row>
  </sheetData>
  <mergeCells count="14">
    <mergeCell ref="A1:R1"/>
    <mergeCell ref="A26:H26"/>
    <mergeCell ref="G27:H27"/>
    <mergeCell ref="A3:R3"/>
    <mergeCell ref="A4:R4"/>
    <mergeCell ref="G7:G8"/>
    <mergeCell ref="H7:H8"/>
    <mergeCell ref="N7:N8"/>
    <mergeCell ref="R7:R8"/>
    <mergeCell ref="A5:R5"/>
    <mergeCell ref="P2:R2"/>
    <mergeCell ref="L27:M27"/>
    <mergeCell ref="J26:M26"/>
    <mergeCell ref="C7:E8"/>
  </mergeCells>
  <printOptions horizontalCentered="1"/>
  <pageMargins left="0" right="0" top="0.47244094488188981" bottom="0.27559055118110237" header="0.31496062992125984" footer="0.31496062992125984"/>
  <pageSetup paperSize="9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ตารางสูตร</vt:lpstr>
      <vt:lpstr>ตารางสูตร!Print_Titles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อนันต์ทรรศน์ ธุระภารพิสัย</cp:lastModifiedBy>
  <cp:lastPrinted>2025-03-12T04:07:40Z</cp:lastPrinted>
  <dcterms:created xsi:type="dcterms:W3CDTF">2016-11-19T04:15:59Z</dcterms:created>
  <dcterms:modified xsi:type="dcterms:W3CDTF">2025-03-18T04:35:20Z</dcterms:modified>
</cp:coreProperties>
</file>